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6. 11월정기\12. 기출공지\111_엑셀\"/>
    </mc:Choice>
  </mc:AlternateContent>
  <xr:revisionPtr revIDLastSave="0" documentId="13_ncr:1_{6FE13F0B-955B-4D8D-9DB5-CA9F4CC76836}" xr6:coauthVersionLast="47" xr6:coauthVersionMax="47" xr10:uidLastSave="{00000000-0000-0000-0000-000000000000}"/>
  <bookViews>
    <workbookView xWindow="-120" yWindow="-120" windowWidth="29040" windowHeight="15720" xr2:uid="{E15E2F63-3BC6-4CFD-BC2B-F50E6F1956B1}"/>
  </bookViews>
  <sheets>
    <sheet name="제1작업" sheetId="1" r:id="rId1"/>
    <sheet name="제2작업" sheetId="2" r:id="rId2"/>
    <sheet name="제3작업" sheetId="3" r:id="rId3"/>
    <sheet name="제4작업" sheetId="9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제2작업!$B$18:$E$18</definedName>
    <definedName name="분류">제1작업!$E$5:$E$12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  <c r="H11" i="2"/>
  <c r="G15" i="3"/>
  <c r="G10" i="3"/>
  <c r="G5" i="3"/>
  <c r="G17" i="3" s="1"/>
  <c r="D16" i="3"/>
  <c r="D11" i="3"/>
  <c r="D6" i="3"/>
  <c r="D18" i="3" s="1"/>
  <c r="J12" i="1"/>
  <c r="J11" i="1"/>
  <c r="J10" i="1"/>
  <c r="J9" i="1"/>
  <c r="J8" i="1"/>
  <c r="J7" i="1"/>
  <c r="J6" i="1"/>
  <c r="J5" i="1"/>
  <c r="J13" i="1"/>
  <c r="E14" i="1"/>
  <c r="E13" i="1"/>
  <c r="I6" i="1"/>
  <c r="I7" i="1"/>
  <c r="I8" i="1"/>
  <c r="I9" i="1"/>
  <c r="I10" i="1"/>
  <c r="I11" i="1"/>
  <c r="I12" i="1"/>
  <c r="I5" i="1"/>
</calcChain>
</file>

<file path=xl/sharedStrings.xml><?xml version="1.0" encoding="utf-8"?>
<sst xmlns="http://schemas.openxmlformats.org/spreadsheetml/2006/main" count="154" uniqueCount="50">
  <si>
    <t>전체 개수</t>
  </si>
  <si>
    <t>전체 평균</t>
  </si>
  <si>
    <t>프리미엄 마사지기</t>
  </si>
  <si>
    <t>LED 마스크</t>
  </si>
  <si>
    <t>프리미엄 냄비 세트</t>
  </si>
  <si>
    <t>무선 주전자</t>
  </si>
  <si>
    <t>오가닉 화장품 세트</t>
  </si>
  <si>
    <t>프리미엄 샴푸</t>
  </si>
  <si>
    <t>항균 클렌징 폼</t>
  </si>
  <si>
    <t>김영희</t>
  </si>
  <si>
    <t>이지훈</t>
  </si>
  <si>
    <t>박소영</t>
  </si>
  <si>
    <t>정민수</t>
  </si>
  <si>
    <t>송지연</t>
  </si>
  <si>
    <t>김수현</t>
  </si>
  <si>
    <t>한승희</t>
  </si>
  <si>
    <t>G-1001</t>
    <phoneticPr fontId="2" type="noConversion"/>
  </si>
  <si>
    <t>건강가전</t>
    <phoneticPr fontId="2" type="noConversion"/>
  </si>
  <si>
    <t>G-1002</t>
    <phoneticPr fontId="2" type="noConversion"/>
  </si>
  <si>
    <t>G-1003</t>
    <phoneticPr fontId="2" type="noConversion"/>
  </si>
  <si>
    <t>K-2001</t>
    <phoneticPr fontId="2" type="noConversion"/>
  </si>
  <si>
    <t>주방용품</t>
    <phoneticPr fontId="2" type="noConversion"/>
  </si>
  <si>
    <t>K-2002</t>
    <phoneticPr fontId="2" type="noConversion"/>
  </si>
  <si>
    <t>B-3001</t>
    <phoneticPr fontId="2" type="noConversion"/>
  </si>
  <si>
    <t>뷰티제품</t>
    <phoneticPr fontId="2" type="noConversion"/>
  </si>
  <si>
    <t>B-3002</t>
    <phoneticPr fontId="2" type="noConversion"/>
  </si>
  <si>
    <t>B-3003</t>
    <phoneticPr fontId="2" type="noConversion"/>
  </si>
  <si>
    <t>상품코드</t>
    <phoneticPr fontId="2" type="noConversion"/>
  </si>
  <si>
    <t>진행자</t>
    <phoneticPr fontId="2" type="noConversion"/>
  </si>
  <si>
    <t>상품명</t>
    <phoneticPr fontId="2" type="noConversion"/>
  </si>
  <si>
    <t>분류</t>
    <phoneticPr fontId="2" type="noConversion"/>
  </si>
  <si>
    <t>방송일</t>
    <phoneticPr fontId="2" type="noConversion"/>
  </si>
  <si>
    <t>판매수량
(단위:개)</t>
    <phoneticPr fontId="2" type="noConversion"/>
  </si>
  <si>
    <t>이영미</t>
    <phoneticPr fontId="2" type="noConversion"/>
  </si>
  <si>
    <t>스마트 공기청정기</t>
    <phoneticPr fontId="2" type="noConversion"/>
  </si>
  <si>
    <t>판매순위</t>
    <phoneticPr fontId="2" type="noConversion"/>
  </si>
  <si>
    <t>방송요일</t>
    <phoneticPr fontId="2" type="noConversion"/>
  </si>
  <si>
    <t>최종가격
(10%할인)</t>
    <phoneticPr fontId="2" type="noConversion"/>
  </si>
  <si>
    <t>건강가전 개수</t>
  </si>
  <si>
    <t>뷰티제품 개수</t>
  </si>
  <si>
    <t>주방용품 개수</t>
  </si>
  <si>
    <t>건강가전 평균</t>
  </si>
  <si>
    <t>뷰티제품 평균</t>
  </si>
  <si>
    <t>주방용품 평균</t>
  </si>
  <si>
    <t>주방용품 판매수량 평균</t>
    <phoneticPr fontId="2" type="noConversion"/>
  </si>
  <si>
    <t>최대 판매수량(단위:개)</t>
    <phoneticPr fontId="2" type="noConversion"/>
  </si>
  <si>
    <t>건강가전 상품 개수</t>
    <phoneticPr fontId="2" type="noConversion"/>
  </si>
  <si>
    <t>판매수량(단위:개) 전체 평균</t>
    <phoneticPr fontId="2" type="noConversion"/>
  </si>
  <si>
    <t>&lt;&gt;주방용품</t>
    <phoneticPr fontId="2" type="noConversion"/>
  </si>
  <si>
    <t>&gt;=2025-01-20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</si>
</sst>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76" formatCode="0_);\(0\)"/>
    <numFmt numFmtId="177" formatCode="?,??0&quot;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auto="1"/>
      </diagonal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1" fontId="3" fillId="0" borderId="1" xfId="1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41" fontId="3" fillId="0" borderId="11" xfId="1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4" fontId="3" fillId="0" borderId="13" xfId="0" applyNumberFormat="1" applyFont="1" applyBorder="1" applyAlignment="1">
      <alignment horizontal="center" vertical="center" wrapText="1"/>
    </xf>
    <xf numFmtId="41" fontId="3" fillId="0" borderId="13" xfId="1" applyFont="1" applyBorder="1" applyAlignment="1">
      <alignment vertical="center" wrapText="1"/>
    </xf>
    <xf numFmtId="176" fontId="3" fillId="0" borderId="9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 wrapText="1"/>
    </xf>
    <xf numFmtId="177" fontId="3" fillId="0" borderId="11" xfId="0" applyNumberFormat="1" applyFont="1" applyBorder="1" applyAlignment="1">
      <alignment vertical="center" wrapText="1"/>
    </xf>
    <xf numFmtId="41" fontId="3" fillId="0" borderId="0" xfId="0" applyNumberFormat="1" applyFont="1">
      <alignment vertical="center"/>
    </xf>
    <xf numFmtId="43" fontId="3" fillId="0" borderId="0" xfId="0" applyNumberFormat="1" applyFo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41" fontId="3" fillId="0" borderId="6" xfId="1" applyFont="1" applyBorder="1" applyAlignment="1">
      <alignment vertical="center" wrapText="1"/>
    </xf>
    <xf numFmtId="177" fontId="3" fillId="0" borderId="6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4" fontId="3" fillId="0" borderId="12" xfId="1" applyNumberFormat="1" applyFont="1" applyBorder="1" applyAlignment="1">
      <alignment horizontal="center" vertical="center"/>
    </xf>
    <xf numFmtId="41" fontId="3" fillId="0" borderId="13" xfId="0" applyNumberFormat="1" applyFont="1" applyBorder="1">
      <alignment vertical="center"/>
    </xf>
    <xf numFmtId="41" fontId="3" fillId="0" borderId="6" xfId="1" applyFont="1" applyBorder="1" applyAlignment="1">
      <alignment horizontal="right" vertical="center" wrapText="1"/>
    </xf>
    <xf numFmtId="41" fontId="3" fillId="0" borderId="1" xfId="1" applyFont="1" applyBorder="1" applyAlignment="1">
      <alignment horizontal="right" vertical="center" wrapText="1"/>
    </xf>
    <xf numFmtId="41" fontId="3" fillId="0" borderId="13" xfId="1" applyFont="1" applyBorder="1" applyAlignment="1">
      <alignment horizontal="right" vertical="center" wrapText="1"/>
    </xf>
    <xf numFmtId="177" fontId="3" fillId="0" borderId="6" xfId="0" applyNumberFormat="1" applyFont="1" applyBorder="1" applyAlignment="1">
      <alignment horizontal="right" vertical="center" wrapText="1"/>
    </xf>
    <xf numFmtId="177" fontId="3" fillId="0" borderId="1" xfId="0" applyNumberFormat="1" applyFont="1" applyBorder="1" applyAlignment="1">
      <alignment horizontal="right" vertical="center" wrapText="1"/>
    </xf>
    <xf numFmtId="177" fontId="3" fillId="0" borderId="13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/>
    </xf>
    <xf numFmtId="41" fontId="3" fillId="0" borderId="7" xfId="1" applyFont="1" applyBorder="1" applyAlignment="1">
      <alignment horizontal="center" vertical="center"/>
    </xf>
    <xf numFmtId="41" fontId="3" fillId="0" borderId="11" xfId="1" applyFont="1" applyBorder="1" applyAlignment="1">
      <alignment horizontal="right" vertical="center"/>
    </xf>
    <xf numFmtId="176" fontId="3" fillId="0" borderId="6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41" fontId="3" fillId="0" borderId="11" xfId="1" applyFont="1" applyBorder="1" applyAlignment="1">
      <alignment horizontal="right" vertical="center" wrapText="1"/>
    </xf>
    <xf numFmtId="177" fontId="3" fillId="0" borderId="11" xfId="0" applyNumberFormat="1" applyFont="1" applyBorder="1" applyAlignment="1">
      <alignment horizontal="right" vertical="center" wrapText="1"/>
    </xf>
    <xf numFmtId="176" fontId="3" fillId="0" borderId="11" xfId="0" applyNumberFormat="1" applyFont="1" applyBorder="1" applyAlignment="1">
      <alignment horizontal="right" vertical="center"/>
    </xf>
    <xf numFmtId="176" fontId="3" fillId="0" borderId="12" xfId="0" applyNumberFormat="1" applyFont="1" applyBorder="1" applyAlignment="1">
      <alignment horizontal="center" vertical="center"/>
    </xf>
    <xf numFmtId="41" fontId="3" fillId="0" borderId="6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41" fontId="3" fillId="0" borderId="0" xfId="1" applyFont="1" applyBorder="1" applyAlignment="1">
      <alignment horizontal="right" vertical="center" wrapText="1"/>
    </xf>
    <xf numFmtId="177" fontId="3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3" fillId="0" borderId="6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건강가전과 뷰티제품 판매현황 분석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판매수량(단위:개)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BF-4B85-81D3-668383E0DC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(제1작업!$D$6,제1작업!$D$8:$D$12)</c:f>
              <c:strCache>
                <c:ptCount val="6"/>
                <c:pt idx="0">
                  <c:v>LED 마스크</c:v>
                </c:pt>
                <c:pt idx="1">
                  <c:v>오가닉 화장품 세트</c:v>
                </c:pt>
                <c:pt idx="2">
                  <c:v>스마트 공기청정기</c:v>
                </c:pt>
                <c:pt idx="3">
                  <c:v>프리미엄 샴푸</c:v>
                </c:pt>
                <c:pt idx="4">
                  <c:v>프리미엄 마사지기</c:v>
                </c:pt>
                <c:pt idx="5">
                  <c:v>항균 클렌징 폼</c:v>
                </c:pt>
              </c:strCache>
            </c:strRef>
          </c:cat>
          <c:val>
            <c:numRef>
              <c:f>(제1작업!$G$6,제1작업!$G$8:$G$12)</c:f>
              <c:numCache>
                <c:formatCode>_(* #,##0_);_(* \(#,##0\);_(* "-"_);_(@_)</c:formatCode>
                <c:ptCount val="6"/>
                <c:pt idx="0">
                  <c:v>950</c:v>
                </c:pt>
                <c:pt idx="1">
                  <c:v>2700</c:v>
                </c:pt>
                <c:pt idx="2">
                  <c:v>1800</c:v>
                </c:pt>
                <c:pt idx="3">
                  <c:v>2200</c:v>
                </c:pt>
                <c:pt idx="4">
                  <c:v>1200</c:v>
                </c:pt>
                <c:pt idx="5">
                  <c:v>1750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67-42D6-8DEA-D0CAD2E77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10511984"/>
        <c:axId val="810514144"/>
      </c:barChart>
      <c:lineChart>
        <c:grouping val="standard"/>
        <c:varyColors val="0"/>
        <c:ser>
          <c:idx val="1"/>
          <c:order val="1"/>
          <c:tx>
            <c:v>최종가격(10%할인)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(제1작업!$D$6,제1작업!$D$8:$D$12)</c:f>
              <c:strCache>
                <c:ptCount val="6"/>
                <c:pt idx="0">
                  <c:v>LED 마스크</c:v>
                </c:pt>
                <c:pt idx="1">
                  <c:v>오가닉 화장품 세트</c:v>
                </c:pt>
                <c:pt idx="2">
                  <c:v>스마트 공기청정기</c:v>
                </c:pt>
                <c:pt idx="3">
                  <c:v>프리미엄 샴푸</c:v>
                </c:pt>
                <c:pt idx="4">
                  <c:v>프리미엄 마사지기</c:v>
                </c:pt>
                <c:pt idx="5">
                  <c:v>항균 클렌징 폼</c:v>
                </c:pt>
              </c:strCache>
            </c:strRef>
          </c:cat>
          <c:val>
            <c:numRef>
              <c:f>(제1작업!$H$6,제1작업!$H$8:$H$12)</c:f>
              <c:numCache>
                <c:formatCode>?,??0"원"</c:formatCode>
                <c:ptCount val="6"/>
                <c:pt idx="0">
                  <c:v>350000</c:v>
                </c:pt>
                <c:pt idx="1">
                  <c:v>129000</c:v>
                </c:pt>
                <c:pt idx="2">
                  <c:v>450000</c:v>
                </c:pt>
                <c:pt idx="3">
                  <c:v>39000</c:v>
                </c:pt>
                <c:pt idx="4">
                  <c:v>298000</c:v>
                </c:pt>
                <c:pt idx="5">
                  <c:v>29000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67-42D6-8DEA-D0CAD2E77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3400528"/>
        <c:axId val="711400888"/>
      </c:lineChart>
      <c:catAx>
        <c:axId val="81051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810514144"/>
        <c:crosses val="autoZero"/>
        <c:auto val="1"/>
        <c:lblAlgn val="ctr"/>
        <c:lblOffset val="100"/>
        <c:noMultiLvlLbl val="0"/>
      </c:catAx>
      <c:valAx>
        <c:axId val="810514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810511984"/>
        <c:crosses val="autoZero"/>
        <c:crossBetween val="between"/>
      </c:valAx>
      <c:valAx>
        <c:axId val="711400888"/>
        <c:scaling>
          <c:orientation val="minMax"/>
        </c:scaling>
        <c:delete val="0"/>
        <c:axPos val="r"/>
        <c:numFmt formatCode="?,??0&quot;원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703400528"/>
        <c:crosses val="max"/>
        <c:crossBetween val="between"/>
        <c:majorUnit val="100000"/>
      </c:valAx>
      <c:catAx>
        <c:axId val="703400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11400888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566EA43-652B-4DD0-9F87-D75C9AB4B73A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114300</xdr:rowOff>
    </xdr:from>
    <xdr:to>
      <xdr:col>6</xdr:col>
      <xdr:colOff>464820</xdr:colOff>
      <xdr:row>2</xdr:row>
      <xdr:rowOff>213360</xdr:rowOff>
    </xdr:to>
    <xdr:sp macro="" textlink="">
      <xdr:nvSpPr>
        <xdr:cNvPr id="2" name="배지 1">
          <a:extLst>
            <a:ext uri="{FF2B5EF4-FFF2-40B4-BE49-F238E27FC236}">
              <a16:creationId xmlns:a16="http://schemas.microsoft.com/office/drawing/2014/main" id="{002D5691-7CBC-6DDF-AD0F-4E2D9A09DB51}"/>
            </a:ext>
          </a:extLst>
        </xdr:cNvPr>
        <xdr:cNvSpPr/>
      </xdr:nvSpPr>
      <xdr:spPr>
        <a:xfrm>
          <a:off x="129540" y="114300"/>
          <a:ext cx="4975860" cy="723900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홈쇼핑 방송상품 판매 현황</a:t>
          </a:r>
        </a:p>
      </xdr:txBody>
    </xdr:sp>
    <xdr:clientData/>
  </xdr:twoCellAnchor>
  <xdr:twoCellAnchor>
    <xdr:from>
      <xdr:col>7</xdr:col>
      <xdr:colOff>0</xdr:colOff>
      <xdr:row>0</xdr:row>
      <xdr:rowOff>106680</xdr:rowOff>
    </xdr:from>
    <xdr:to>
      <xdr:col>10</xdr:col>
      <xdr:colOff>0</xdr:colOff>
      <xdr:row>2</xdr:row>
      <xdr:rowOff>220980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ABF10657-FC31-4F1A-9BFC-B8759C6551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3540" y="106680"/>
          <a:ext cx="2377440" cy="73914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61090FCF-6992-56B5-D813-D2CC4CE42E4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0.10499</cdr:x>
      <cdr:y>0.11223</cdr:y>
    </cdr:from>
    <cdr:to>
      <cdr:x>0.19576</cdr:x>
      <cdr:y>0.17589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4A4CC762-1810-E515-7C8E-C66D84DE6234}"/>
            </a:ext>
          </a:extLst>
        </cdr:cNvPr>
        <cdr:cNvSpPr/>
      </cdr:nvSpPr>
      <cdr:spPr>
        <a:xfrm xmlns:a="http://schemas.openxmlformats.org/drawingml/2006/main">
          <a:off x="975360" y="680720"/>
          <a:ext cx="843280" cy="386080"/>
        </a:xfrm>
        <a:prstGeom xmlns:a="http://schemas.openxmlformats.org/drawingml/2006/main" prst="wedgeRoundRectCallout">
          <a:avLst>
            <a:gd name="adj1" fmla="val 109350"/>
            <a:gd name="adj2" fmla="val 22026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 sz="1100" kern="1200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인기상품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144A6-C306-4344-8BC3-1CD845701770}">
  <dimension ref="B1:J20"/>
  <sheetViews>
    <sheetView tabSelected="1" workbookViewId="0">
      <selection activeCell="P25" sqref="P25"/>
    </sheetView>
  </sheetViews>
  <sheetFormatPr defaultColWidth="8.75" defaultRowHeight="13.5" x14ac:dyDescent="0.3"/>
  <cols>
    <col min="1" max="1" width="1.75" style="1" customWidth="1"/>
    <col min="2" max="2" width="8.875" style="1" customWidth="1"/>
    <col min="3" max="3" width="8.375" style="1" customWidth="1"/>
    <col min="4" max="4" width="20.25" style="1" bestFit="1" customWidth="1"/>
    <col min="5" max="5" width="11.125" style="1" customWidth="1"/>
    <col min="6" max="6" width="12.5" style="1" customWidth="1"/>
    <col min="7" max="8" width="10.75" style="1" customWidth="1"/>
    <col min="9" max="10" width="10.875" style="1" customWidth="1"/>
    <col min="11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2" t="s">
        <v>27</v>
      </c>
      <c r="C4" s="3" t="s">
        <v>28</v>
      </c>
      <c r="D4" s="3" t="s">
        <v>29</v>
      </c>
      <c r="E4" s="3" t="s">
        <v>30</v>
      </c>
      <c r="F4" s="3" t="s">
        <v>31</v>
      </c>
      <c r="G4" s="4" t="s">
        <v>32</v>
      </c>
      <c r="H4" s="4" t="s">
        <v>37</v>
      </c>
      <c r="I4" s="3" t="s">
        <v>35</v>
      </c>
      <c r="J4" s="5" t="s">
        <v>36</v>
      </c>
    </row>
    <row r="5" spans="2:10" ht="18" customHeight="1" x14ac:dyDescent="0.3">
      <c r="B5" s="27" t="s">
        <v>22</v>
      </c>
      <c r="C5" s="28" t="s">
        <v>33</v>
      </c>
      <c r="D5" s="28" t="s">
        <v>5</v>
      </c>
      <c r="E5" s="28" t="s">
        <v>21</v>
      </c>
      <c r="F5" s="29">
        <v>45696</v>
      </c>
      <c r="G5" s="35">
        <v>1545</v>
      </c>
      <c r="H5" s="38">
        <v>79000</v>
      </c>
      <c r="I5" s="44">
        <f>_xlfn.RANK.EQ(G5,$G$5:$G$12)</f>
        <v>6</v>
      </c>
      <c r="J5" s="21" t="str">
        <f t="shared" ref="J5:J12" si="0">CHOOSE(WEEKDAY(F5,1),"일요일","월요일","화요일","수요일","목요일","금요일","토요일")</f>
        <v>토요일</v>
      </c>
    </row>
    <row r="6" spans="2:10" ht="18" customHeight="1" x14ac:dyDescent="0.3">
      <c r="B6" s="11" t="s">
        <v>19</v>
      </c>
      <c r="C6" s="8" t="s">
        <v>11</v>
      </c>
      <c r="D6" s="8" t="s">
        <v>3</v>
      </c>
      <c r="E6" s="8" t="s">
        <v>17</v>
      </c>
      <c r="F6" s="9">
        <v>45677</v>
      </c>
      <c r="G6" s="36">
        <v>950</v>
      </c>
      <c r="H6" s="39">
        <v>350000</v>
      </c>
      <c r="I6" s="45">
        <f t="shared" ref="I6:I12" si="1">_xlfn.RANK.EQ(G6,$G$5:$G$12)</f>
        <v>8</v>
      </c>
      <c r="J6" s="20" t="str">
        <f t="shared" si="0"/>
        <v>월요일</v>
      </c>
    </row>
    <row r="7" spans="2:10" ht="18" customHeight="1" x14ac:dyDescent="0.3">
      <c r="B7" s="11" t="s">
        <v>20</v>
      </c>
      <c r="C7" s="8" t="s">
        <v>12</v>
      </c>
      <c r="D7" s="8" t="s">
        <v>4</v>
      </c>
      <c r="E7" s="8" t="s">
        <v>21</v>
      </c>
      <c r="F7" s="9">
        <v>45693</v>
      </c>
      <c r="G7" s="36">
        <v>2300</v>
      </c>
      <c r="H7" s="39">
        <v>199000</v>
      </c>
      <c r="I7" s="45">
        <f t="shared" si="1"/>
        <v>2</v>
      </c>
      <c r="J7" s="20" t="str">
        <f t="shared" si="0"/>
        <v>수요일</v>
      </c>
    </row>
    <row r="8" spans="2:10" ht="18" customHeight="1" x14ac:dyDescent="0.3">
      <c r="B8" s="11" t="s">
        <v>23</v>
      </c>
      <c r="C8" s="8" t="s">
        <v>13</v>
      </c>
      <c r="D8" s="8" t="s">
        <v>6</v>
      </c>
      <c r="E8" s="8" t="s">
        <v>24</v>
      </c>
      <c r="F8" s="9">
        <v>45682</v>
      </c>
      <c r="G8" s="36">
        <v>2700</v>
      </c>
      <c r="H8" s="39">
        <v>129000</v>
      </c>
      <c r="I8" s="45">
        <f t="shared" si="1"/>
        <v>1</v>
      </c>
      <c r="J8" s="20" t="str">
        <f t="shared" si="0"/>
        <v>토요일</v>
      </c>
    </row>
    <row r="9" spans="2:10" ht="18" customHeight="1" x14ac:dyDescent="0.3">
      <c r="B9" s="11" t="s">
        <v>18</v>
      </c>
      <c r="C9" s="8" t="s">
        <v>10</v>
      </c>
      <c r="D9" s="8" t="s">
        <v>34</v>
      </c>
      <c r="E9" s="8" t="s">
        <v>17</v>
      </c>
      <c r="F9" s="9">
        <v>45672</v>
      </c>
      <c r="G9" s="36">
        <v>1800</v>
      </c>
      <c r="H9" s="39">
        <v>450000</v>
      </c>
      <c r="I9" s="45">
        <f t="shared" si="1"/>
        <v>4</v>
      </c>
      <c r="J9" s="20" t="str">
        <f t="shared" si="0"/>
        <v>수요일</v>
      </c>
    </row>
    <row r="10" spans="2:10" ht="18" customHeight="1" x14ac:dyDescent="0.3">
      <c r="B10" s="11" t="s">
        <v>25</v>
      </c>
      <c r="C10" s="8" t="s">
        <v>14</v>
      </c>
      <c r="D10" s="8" t="s">
        <v>7</v>
      </c>
      <c r="E10" s="8" t="s">
        <v>24</v>
      </c>
      <c r="F10" s="9">
        <v>45687</v>
      </c>
      <c r="G10" s="36">
        <v>2200</v>
      </c>
      <c r="H10" s="39">
        <v>39000</v>
      </c>
      <c r="I10" s="45">
        <f t="shared" si="1"/>
        <v>3</v>
      </c>
      <c r="J10" s="20" t="str">
        <f t="shared" si="0"/>
        <v>목요일</v>
      </c>
    </row>
    <row r="11" spans="2:10" ht="18" customHeight="1" x14ac:dyDescent="0.3">
      <c r="B11" s="11" t="s">
        <v>16</v>
      </c>
      <c r="C11" s="8" t="s">
        <v>9</v>
      </c>
      <c r="D11" s="8" t="s">
        <v>2</v>
      </c>
      <c r="E11" s="8" t="s">
        <v>17</v>
      </c>
      <c r="F11" s="9">
        <v>45667</v>
      </c>
      <c r="G11" s="36">
        <v>1200</v>
      </c>
      <c r="H11" s="39">
        <v>298000</v>
      </c>
      <c r="I11" s="45">
        <f t="shared" si="1"/>
        <v>7</v>
      </c>
      <c r="J11" s="20" t="str">
        <f t="shared" si="0"/>
        <v>금요일</v>
      </c>
    </row>
    <row r="12" spans="2:10" ht="18" customHeight="1" thickBot="1" x14ac:dyDescent="0.35">
      <c r="B12" s="12" t="s">
        <v>26</v>
      </c>
      <c r="C12" s="13" t="s">
        <v>15</v>
      </c>
      <c r="D12" s="13" t="s">
        <v>8</v>
      </c>
      <c r="E12" s="13" t="s">
        <v>24</v>
      </c>
      <c r="F12" s="14">
        <v>45690</v>
      </c>
      <c r="G12" s="46">
        <v>1750</v>
      </c>
      <c r="H12" s="47">
        <v>29000</v>
      </c>
      <c r="I12" s="48">
        <f t="shared" si="1"/>
        <v>5</v>
      </c>
      <c r="J12" s="49" t="str">
        <f t="shared" si="0"/>
        <v>일요일</v>
      </c>
    </row>
    <row r="13" spans="2:10" ht="18" customHeight="1" x14ac:dyDescent="0.3">
      <c r="B13" s="57" t="s">
        <v>44</v>
      </c>
      <c r="C13" s="58"/>
      <c r="D13" s="58"/>
      <c r="E13" s="50">
        <f>ROUND(DAVERAGE(B4:H12,G4,E4:E5),0)</f>
        <v>1923</v>
      </c>
      <c r="F13" s="59"/>
      <c r="G13" s="58" t="s">
        <v>45</v>
      </c>
      <c r="H13" s="58"/>
      <c r="I13" s="58"/>
      <c r="J13" s="42">
        <f>MAX(G5:G12)</f>
        <v>2700</v>
      </c>
    </row>
    <row r="14" spans="2:10" ht="18" customHeight="1" thickBot="1" x14ac:dyDescent="0.35">
      <c r="B14" s="61" t="s">
        <v>46</v>
      </c>
      <c r="C14" s="62"/>
      <c r="D14" s="62"/>
      <c r="E14" s="43" t="str">
        <f>COUNTIF(분류,"건강가전")&amp;"개"</f>
        <v>3개</v>
      </c>
      <c r="F14" s="60"/>
      <c r="G14" s="6" t="s">
        <v>29</v>
      </c>
      <c r="H14" s="41" t="s">
        <v>5</v>
      </c>
      <c r="I14" s="7" t="s">
        <v>31</v>
      </c>
      <c r="J14" s="33">
        <f>VLOOKUP(H14,D4:H12,3,0)</f>
        <v>45696</v>
      </c>
    </row>
    <row r="19" spans="7:7" x14ac:dyDescent="0.3">
      <c r="G19" s="25"/>
    </row>
    <row r="20" spans="7:7" x14ac:dyDescent="0.3">
      <c r="G20" s="26"/>
    </row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1">
      <formula>$G5&gt;=2000</formula>
    </cfRule>
  </conditionalFormatting>
  <dataValidations count="1">
    <dataValidation type="list" allowBlank="1" showInputMessage="1" showErrorMessage="1" sqref="H14" xr:uid="{DA7844EC-83AB-4A19-8B3F-6E9F25EC7F92}">
      <formula1>$D$5:$D$12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4D7E1-A6FC-4AE7-B03A-90E392E94121}">
  <dimension ref="B1:H22"/>
  <sheetViews>
    <sheetView workbookViewId="0">
      <selection activeCell="L27" sqref="L27"/>
    </sheetView>
  </sheetViews>
  <sheetFormatPr defaultColWidth="8.75" defaultRowHeight="13.5" x14ac:dyDescent="0.3"/>
  <cols>
    <col min="1" max="1" width="1.75" style="1" customWidth="1"/>
    <col min="2" max="2" width="10.375" style="1" customWidth="1"/>
    <col min="3" max="3" width="13" style="1" customWidth="1"/>
    <col min="4" max="4" width="21.125" style="1" customWidth="1"/>
    <col min="5" max="5" width="13" style="1" customWidth="1"/>
    <col min="6" max="6" width="14" style="1" customWidth="1"/>
    <col min="7" max="7" width="10.75" style="1" customWidth="1"/>
    <col min="8" max="8" width="12.25" style="1" customWidth="1"/>
    <col min="9" max="16384" width="8.75" style="1"/>
  </cols>
  <sheetData>
    <row r="1" spans="2:8" ht="14.25" thickBot="1" x14ac:dyDescent="0.35"/>
    <row r="2" spans="2:8" ht="27.75" thickBot="1" x14ac:dyDescent="0.35">
      <c r="B2" s="2" t="s">
        <v>27</v>
      </c>
      <c r="C2" s="3" t="s">
        <v>28</v>
      </c>
      <c r="D2" s="3" t="s">
        <v>29</v>
      </c>
      <c r="E2" s="3" t="s">
        <v>30</v>
      </c>
      <c r="F2" s="3" t="s">
        <v>31</v>
      </c>
      <c r="G2" s="4" t="s">
        <v>32</v>
      </c>
      <c r="H2" s="4" t="s">
        <v>37</v>
      </c>
    </row>
    <row r="3" spans="2:8" ht="17.45" customHeight="1" x14ac:dyDescent="0.3">
      <c r="B3" s="27" t="s">
        <v>22</v>
      </c>
      <c r="C3" s="28" t="s">
        <v>33</v>
      </c>
      <c r="D3" s="28" t="s">
        <v>5</v>
      </c>
      <c r="E3" s="28" t="s">
        <v>21</v>
      </c>
      <c r="F3" s="29">
        <v>45696</v>
      </c>
      <c r="G3" s="30">
        <v>2299.9999999999991</v>
      </c>
      <c r="H3" s="31">
        <v>79000</v>
      </c>
    </row>
    <row r="4" spans="2:8" ht="17.45" customHeight="1" x14ac:dyDescent="0.3">
      <c r="B4" s="11" t="s">
        <v>19</v>
      </c>
      <c r="C4" s="8" t="s">
        <v>11</v>
      </c>
      <c r="D4" s="8" t="s">
        <v>3</v>
      </c>
      <c r="E4" s="8" t="s">
        <v>17</v>
      </c>
      <c r="F4" s="9">
        <v>45677</v>
      </c>
      <c r="G4" s="10">
        <v>950</v>
      </c>
      <c r="H4" s="22">
        <v>350000</v>
      </c>
    </row>
    <row r="5" spans="2:8" ht="17.45" customHeight="1" x14ac:dyDescent="0.3">
      <c r="B5" s="11" t="s">
        <v>20</v>
      </c>
      <c r="C5" s="8" t="s">
        <v>12</v>
      </c>
      <c r="D5" s="8" t="s">
        <v>4</v>
      </c>
      <c r="E5" s="8" t="s">
        <v>21</v>
      </c>
      <c r="F5" s="9">
        <v>45693</v>
      </c>
      <c r="G5" s="10">
        <v>2300</v>
      </c>
      <c r="H5" s="22">
        <v>199000</v>
      </c>
    </row>
    <row r="6" spans="2:8" ht="17.45" customHeight="1" x14ac:dyDescent="0.3">
      <c r="B6" s="11" t="s">
        <v>23</v>
      </c>
      <c r="C6" s="8" t="s">
        <v>13</v>
      </c>
      <c r="D6" s="8" t="s">
        <v>6</v>
      </c>
      <c r="E6" s="8" t="s">
        <v>24</v>
      </c>
      <c r="F6" s="9">
        <v>45682</v>
      </c>
      <c r="G6" s="10">
        <v>2700</v>
      </c>
      <c r="H6" s="22">
        <v>129000</v>
      </c>
    </row>
    <row r="7" spans="2:8" ht="17.45" customHeight="1" x14ac:dyDescent="0.3">
      <c r="B7" s="11" t="s">
        <v>18</v>
      </c>
      <c r="C7" s="8" t="s">
        <v>10</v>
      </c>
      <c r="D7" s="8" t="s">
        <v>34</v>
      </c>
      <c r="E7" s="8" t="s">
        <v>17</v>
      </c>
      <c r="F7" s="9">
        <v>45672</v>
      </c>
      <c r="G7" s="10">
        <v>1800</v>
      </c>
      <c r="H7" s="22">
        <v>450000</v>
      </c>
    </row>
    <row r="8" spans="2:8" ht="17.45" customHeight="1" x14ac:dyDescent="0.3">
      <c r="B8" s="11" t="s">
        <v>25</v>
      </c>
      <c r="C8" s="8" t="s">
        <v>14</v>
      </c>
      <c r="D8" s="8" t="s">
        <v>7</v>
      </c>
      <c r="E8" s="8" t="s">
        <v>24</v>
      </c>
      <c r="F8" s="9">
        <v>45687</v>
      </c>
      <c r="G8" s="10">
        <v>2200</v>
      </c>
      <c r="H8" s="22">
        <v>39000</v>
      </c>
    </row>
    <row r="9" spans="2:8" ht="17.45" customHeight="1" x14ac:dyDescent="0.3">
      <c r="B9" s="16" t="s">
        <v>16</v>
      </c>
      <c r="C9" s="17" t="s">
        <v>9</v>
      </c>
      <c r="D9" s="17" t="s">
        <v>2</v>
      </c>
      <c r="E9" s="17" t="s">
        <v>17</v>
      </c>
      <c r="F9" s="18">
        <v>45667</v>
      </c>
      <c r="G9" s="19">
        <v>1200</v>
      </c>
      <c r="H9" s="23">
        <v>298000</v>
      </c>
    </row>
    <row r="10" spans="2:8" ht="17.45" customHeight="1" thickBot="1" x14ac:dyDescent="0.35">
      <c r="B10" s="12" t="s">
        <v>26</v>
      </c>
      <c r="C10" s="13" t="s">
        <v>15</v>
      </c>
      <c r="D10" s="13" t="s">
        <v>8</v>
      </c>
      <c r="E10" s="13" t="s">
        <v>24</v>
      </c>
      <c r="F10" s="14">
        <v>45690</v>
      </c>
      <c r="G10" s="15">
        <v>1750</v>
      </c>
      <c r="H10" s="24">
        <v>29000</v>
      </c>
    </row>
    <row r="11" spans="2:8" ht="17.45" customHeight="1" x14ac:dyDescent="0.3">
      <c r="B11" s="63" t="s">
        <v>47</v>
      </c>
      <c r="C11" s="63"/>
      <c r="D11" s="63"/>
      <c r="E11" s="63"/>
      <c r="F11" s="63"/>
      <c r="G11" s="63"/>
      <c r="H11" s="34">
        <f>AVERAGE(G3:G10)</f>
        <v>1900</v>
      </c>
    </row>
    <row r="13" spans="2:8" ht="14.25" thickBot="1" x14ac:dyDescent="0.35"/>
    <row r="14" spans="2:8" ht="30.6" customHeight="1" thickBot="1" x14ac:dyDescent="0.35">
      <c r="B14" s="3" t="s">
        <v>30</v>
      </c>
      <c r="C14" s="3" t="s">
        <v>31</v>
      </c>
    </row>
    <row r="15" spans="2:8" ht="18" customHeight="1" x14ac:dyDescent="0.3">
      <c r="B15" s="56" t="s">
        <v>48</v>
      </c>
      <c r="C15" s="56" t="s">
        <v>49</v>
      </c>
      <c r="G15" s="25"/>
    </row>
    <row r="17" spans="2:5" ht="14.25" thickBot="1" x14ac:dyDescent="0.35"/>
    <row r="18" spans="2:5" ht="27.75" thickBot="1" x14ac:dyDescent="0.35">
      <c r="B18" s="2" t="s">
        <v>27</v>
      </c>
      <c r="C18" s="3" t="s">
        <v>28</v>
      </c>
      <c r="D18" s="3" t="s">
        <v>29</v>
      </c>
      <c r="E18" s="4" t="s">
        <v>37</v>
      </c>
    </row>
    <row r="19" spans="2:5" x14ac:dyDescent="0.3">
      <c r="B19" s="11" t="s">
        <v>19</v>
      </c>
      <c r="C19" s="8" t="s">
        <v>11</v>
      </c>
      <c r="D19" s="8" t="s">
        <v>3</v>
      </c>
      <c r="E19" s="22">
        <v>350000</v>
      </c>
    </row>
    <row r="20" spans="2:5" x14ac:dyDescent="0.3">
      <c r="B20" s="11" t="s">
        <v>23</v>
      </c>
      <c r="C20" s="8" t="s">
        <v>13</v>
      </c>
      <c r="D20" s="8" t="s">
        <v>6</v>
      </c>
      <c r="E20" s="22">
        <v>129000</v>
      </c>
    </row>
    <row r="21" spans="2:5" x14ac:dyDescent="0.3">
      <c r="B21" s="11" t="s">
        <v>25</v>
      </c>
      <c r="C21" s="8" t="s">
        <v>14</v>
      </c>
      <c r="D21" s="8" t="s">
        <v>7</v>
      </c>
      <c r="E21" s="22">
        <v>39000</v>
      </c>
    </row>
    <row r="22" spans="2:5" ht="14.25" thickBot="1" x14ac:dyDescent="0.35">
      <c r="B22" s="12" t="s">
        <v>26</v>
      </c>
      <c r="C22" s="13" t="s">
        <v>15</v>
      </c>
      <c r="D22" s="13" t="s">
        <v>8</v>
      </c>
      <c r="E22" s="24">
        <v>29000</v>
      </c>
    </row>
  </sheetData>
  <mergeCells count="1">
    <mergeCell ref="B11:G11"/>
  </mergeCells>
  <phoneticPr fontId="2" type="noConversion"/>
  <conditionalFormatting sqref="B3:H10">
    <cfRule type="expression" dxfId="1" priority="1">
      <formula>$G3&gt;=2000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79EF8-55BF-4225-A82B-2B38B608814A}">
  <dimension ref="B1:H18"/>
  <sheetViews>
    <sheetView zoomScaleNormal="100" workbookViewId="0">
      <selection activeCell="M26" sqref="M26"/>
    </sheetView>
  </sheetViews>
  <sheetFormatPr defaultColWidth="8.75" defaultRowHeight="13.5" x14ac:dyDescent="0.3"/>
  <cols>
    <col min="1" max="1" width="1.75" style="1" customWidth="1"/>
    <col min="2" max="2" width="8.875" style="1" customWidth="1"/>
    <col min="3" max="3" width="8.375" style="1" customWidth="1"/>
    <col min="4" max="4" width="20.25" style="1" bestFit="1" customWidth="1"/>
    <col min="5" max="5" width="13.75" style="1" bestFit="1" customWidth="1"/>
    <col min="6" max="6" width="12.5" style="1" customWidth="1"/>
    <col min="7" max="8" width="10.75" style="1" customWidth="1"/>
    <col min="9" max="11" width="8.75" style="1"/>
    <col min="12" max="12" width="10.375" style="1" bestFit="1" customWidth="1"/>
    <col min="13" max="16384" width="8.75" style="1"/>
  </cols>
  <sheetData>
    <row r="1" spans="2:8" ht="14.25" thickBot="1" x14ac:dyDescent="0.35"/>
    <row r="2" spans="2:8" ht="27.75" thickBot="1" x14ac:dyDescent="0.35">
      <c r="B2" s="2" t="s">
        <v>27</v>
      </c>
      <c r="C2" s="3" t="s">
        <v>28</v>
      </c>
      <c r="D2" s="3" t="s">
        <v>29</v>
      </c>
      <c r="E2" s="3" t="s">
        <v>30</v>
      </c>
      <c r="F2" s="3" t="s">
        <v>31</v>
      </c>
      <c r="G2" s="4" t="s">
        <v>32</v>
      </c>
      <c r="H2" s="4" t="s">
        <v>37</v>
      </c>
    </row>
    <row r="3" spans="2:8" x14ac:dyDescent="0.3">
      <c r="B3" s="27" t="s">
        <v>22</v>
      </c>
      <c r="C3" s="28" t="s">
        <v>33</v>
      </c>
      <c r="D3" s="28" t="s">
        <v>5</v>
      </c>
      <c r="E3" s="28" t="s">
        <v>21</v>
      </c>
      <c r="F3" s="29">
        <v>45696</v>
      </c>
      <c r="G3" s="35">
        <v>1545</v>
      </c>
      <c r="H3" s="38">
        <v>79000</v>
      </c>
    </row>
    <row r="4" spans="2:8" ht="13.5" customHeight="1" x14ac:dyDescent="0.3">
      <c r="B4" s="11" t="s">
        <v>20</v>
      </c>
      <c r="C4" s="8" t="s">
        <v>12</v>
      </c>
      <c r="D4" s="8" t="s">
        <v>4</v>
      </c>
      <c r="E4" s="8" t="s">
        <v>21</v>
      </c>
      <c r="F4" s="9">
        <v>45693</v>
      </c>
      <c r="G4" s="36">
        <v>2300</v>
      </c>
      <c r="H4" s="39">
        <v>199000</v>
      </c>
    </row>
    <row r="5" spans="2:8" x14ac:dyDescent="0.3">
      <c r="B5" s="11"/>
      <c r="C5" s="8"/>
      <c r="D5" s="8"/>
      <c r="E5" s="32" t="s">
        <v>43</v>
      </c>
      <c r="F5" s="9"/>
      <c r="G5" s="36">
        <f>SUBTOTAL(1,G3:G4)</f>
        <v>1922.5</v>
      </c>
      <c r="H5" s="39"/>
    </row>
    <row r="6" spans="2:8" x14ac:dyDescent="0.3">
      <c r="B6" s="11"/>
      <c r="C6" s="8"/>
      <c r="D6" s="8">
        <f>SUBTOTAL(3,D3:D4)</f>
        <v>2</v>
      </c>
      <c r="E6" s="32" t="s">
        <v>40</v>
      </c>
      <c r="F6" s="9"/>
      <c r="G6" s="36"/>
      <c r="H6" s="39"/>
    </row>
    <row r="7" spans="2:8" ht="13.5" customHeight="1" x14ac:dyDescent="0.3">
      <c r="B7" s="11" t="s">
        <v>23</v>
      </c>
      <c r="C7" s="8" t="s">
        <v>13</v>
      </c>
      <c r="D7" s="8" t="s">
        <v>6</v>
      </c>
      <c r="E7" s="8" t="s">
        <v>24</v>
      </c>
      <c r="F7" s="9">
        <v>45682</v>
      </c>
      <c r="G7" s="36">
        <v>2700</v>
      </c>
      <c r="H7" s="39">
        <v>129000</v>
      </c>
    </row>
    <row r="8" spans="2:8" x14ac:dyDescent="0.3">
      <c r="B8" s="11" t="s">
        <v>25</v>
      </c>
      <c r="C8" s="8" t="s">
        <v>14</v>
      </c>
      <c r="D8" s="8" t="s">
        <v>7</v>
      </c>
      <c r="E8" s="8" t="s">
        <v>24</v>
      </c>
      <c r="F8" s="9">
        <v>45687</v>
      </c>
      <c r="G8" s="36">
        <v>2200</v>
      </c>
      <c r="H8" s="39">
        <v>39000</v>
      </c>
    </row>
    <row r="9" spans="2:8" x14ac:dyDescent="0.3">
      <c r="B9" s="11" t="s">
        <v>26</v>
      </c>
      <c r="C9" s="8" t="s">
        <v>15</v>
      </c>
      <c r="D9" s="8" t="s">
        <v>8</v>
      </c>
      <c r="E9" s="8" t="s">
        <v>24</v>
      </c>
      <c r="F9" s="9">
        <v>45690</v>
      </c>
      <c r="G9" s="36">
        <v>1750</v>
      </c>
      <c r="H9" s="39">
        <v>29000</v>
      </c>
    </row>
    <row r="10" spans="2:8" x14ac:dyDescent="0.3">
      <c r="B10" s="11"/>
      <c r="C10" s="8"/>
      <c r="D10" s="8"/>
      <c r="E10" s="32" t="s">
        <v>42</v>
      </c>
      <c r="F10" s="9"/>
      <c r="G10" s="36">
        <f>SUBTOTAL(1,G7:G9)</f>
        <v>2216.6666666666665</v>
      </c>
      <c r="H10" s="39"/>
    </row>
    <row r="11" spans="2:8" x14ac:dyDescent="0.3">
      <c r="B11" s="11"/>
      <c r="C11" s="8"/>
      <c r="D11" s="8">
        <f>SUBTOTAL(3,D7:D9)</f>
        <v>3</v>
      </c>
      <c r="E11" s="32" t="s">
        <v>39</v>
      </c>
      <c r="F11" s="9"/>
      <c r="G11" s="36"/>
      <c r="H11" s="39"/>
    </row>
    <row r="12" spans="2:8" x14ac:dyDescent="0.3">
      <c r="B12" s="11" t="s">
        <v>19</v>
      </c>
      <c r="C12" s="8" t="s">
        <v>11</v>
      </c>
      <c r="D12" s="8" t="s">
        <v>3</v>
      </c>
      <c r="E12" s="8" t="s">
        <v>17</v>
      </c>
      <c r="F12" s="9">
        <v>45677</v>
      </c>
      <c r="G12" s="36">
        <v>950</v>
      </c>
      <c r="H12" s="39">
        <v>350000</v>
      </c>
    </row>
    <row r="13" spans="2:8" x14ac:dyDescent="0.3">
      <c r="B13" s="16" t="s">
        <v>18</v>
      </c>
      <c r="C13" s="17" t="s">
        <v>10</v>
      </c>
      <c r="D13" s="17" t="s">
        <v>34</v>
      </c>
      <c r="E13" s="17" t="s">
        <v>17</v>
      </c>
      <c r="F13" s="18">
        <v>45672</v>
      </c>
      <c r="G13" s="37">
        <v>1800</v>
      </c>
      <c r="H13" s="40">
        <v>450000</v>
      </c>
    </row>
    <row r="14" spans="2:8" ht="14.25" thickBot="1" x14ac:dyDescent="0.35">
      <c r="B14" s="12" t="s">
        <v>16</v>
      </c>
      <c r="C14" s="13" t="s">
        <v>9</v>
      </c>
      <c r="D14" s="13" t="s">
        <v>2</v>
      </c>
      <c r="E14" s="13" t="s">
        <v>17</v>
      </c>
      <c r="F14" s="14">
        <v>45667</v>
      </c>
      <c r="G14" s="46">
        <v>1200</v>
      </c>
      <c r="H14" s="47">
        <v>298000</v>
      </c>
    </row>
    <row r="15" spans="2:8" x14ac:dyDescent="0.3">
      <c r="B15" s="51"/>
      <c r="C15" s="51"/>
      <c r="D15" s="51"/>
      <c r="E15" s="55" t="s">
        <v>41</v>
      </c>
      <c r="F15" s="52"/>
      <c r="G15" s="53">
        <f>SUBTOTAL(1,G12:G14)</f>
        <v>1316.6666666666667</v>
      </c>
      <c r="H15" s="54"/>
    </row>
    <row r="16" spans="2:8" x14ac:dyDescent="0.3">
      <c r="B16" s="51"/>
      <c r="C16" s="51"/>
      <c r="D16" s="51">
        <f>SUBTOTAL(3,D12:D14)</f>
        <v>3</v>
      </c>
      <c r="E16" s="55" t="s">
        <v>38</v>
      </c>
      <c r="F16" s="52"/>
      <c r="G16" s="53"/>
      <c r="H16" s="54"/>
    </row>
    <row r="17" spans="2:8" x14ac:dyDescent="0.3">
      <c r="B17" s="51"/>
      <c r="C17" s="51"/>
      <c r="D17" s="51"/>
      <c r="E17" s="55" t="s">
        <v>1</v>
      </c>
      <c r="F17" s="52"/>
      <c r="G17" s="53">
        <f>SUBTOTAL(1,G3:G14)</f>
        <v>1805.625</v>
      </c>
      <c r="H17" s="54"/>
    </row>
    <row r="18" spans="2:8" x14ac:dyDescent="0.3">
      <c r="B18" s="51"/>
      <c r="C18" s="51"/>
      <c r="D18" s="51">
        <f>SUBTOTAL(3,D3:D14)</f>
        <v>8</v>
      </c>
      <c r="E18" s="55" t="s">
        <v>0</v>
      </c>
      <c r="F18" s="52"/>
      <c r="G18" s="53"/>
      <c r="H18" s="54"/>
    </row>
  </sheetData>
  <sortState xmlns:xlrd2="http://schemas.microsoft.com/office/spreadsheetml/2017/richdata2" ref="B3:H14">
    <sortCondition descending="1" ref="E3:E14"/>
  </sortState>
  <phoneticPr fontId="2" type="noConversion"/>
  <conditionalFormatting sqref="B3:H18">
    <cfRule type="expression" dxfId="0" priority="1">
      <formula>$G3&gt;=2000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분류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GHYOO YOO</cp:lastModifiedBy>
  <dcterms:created xsi:type="dcterms:W3CDTF">2023-07-20T01:12:47Z</dcterms:created>
  <dcterms:modified xsi:type="dcterms:W3CDTF">2025-11-09T23:19:07Z</dcterms:modified>
</cp:coreProperties>
</file>